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M:\ARXIU ELECTRONIC CAD\HUB\G0600\G2000\G2023 - SERVEIS\G2024\1101424163 BAIXA TENSIÓ 2025 LOT 1\esborrany\2. PCAP\Annexos PCAP\Annexos complimentar\"/>
    </mc:Choice>
  </mc:AlternateContent>
  <bookViews>
    <workbookView xWindow="0" yWindow="0" windowWidth="28800" windowHeight="12300"/>
  </bookViews>
  <sheets>
    <sheet name="model oferta econòmica" sheetId="1" r:id="rId1"/>
  </sheets>
  <definedNames>
    <definedName name="_xlnm.Print_Area" localSheetId="0">'model oferta econòmica'!$A$1:$G$51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9" i="1" l="1"/>
  <c r="D22" i="1"/>
  <c r="G39" i="1" l="1"/>
  <c r="G40" i="1" s="1"/>
  <c r="F40" i="1" l="1"/>
  <c r="F35" i="1" l="1"/>
  <c r="G35" i="1" s="1"/>
  <c r="F34" i="1"/>
  <c r="G34" i="1" s="1"/>
  <c r="F33" i="1"/>
  <c r="G33" i="1" s="1"/>
  <c r="G36" i="1" l="1"/>
  <c r="C45" i="1" s="1"/>
  <c r="C46" i="1" s="1"/>
  <c r="F36" i="1"/>
  <c r="C16" i="1"/>
  <c r="C18" i="1"/>
  <c r="B45" i="1" l="1"/>
  <c r="B46" i="1" s="1"/>
  <c r="F29" i="1"/>
  <c r="G29" i="1" s="1"/>
  <c r="C14" i="1"/>
  <c r="C19" i="1" s="1"/>
  <c r="E22" i="1" l="1"/>
  <c r="F28" i="1"/>
  <c r="G28" i="1" s="1"/>
  <c r="F27" i="1" l="1"/>
  <c r="F30" i="1" s="1"/>
  <c r="F41" i="1" s="1"/>
  <c r="G27" i="1" l="1"/>
  <c r="G30" i="1" s="1"/>
  <c r="G41" i="1" s="1"/>
  <c r="D45" i="1" l="1"/>
  <c r="E45" i="1"/>
  <c r="E46" i="1" s="1"/>
  <c r="C50" i="1" s="1"/>
  <c r="D46" i="1" l="1"/>
  <c r="B50" i="1" s="1"/>
  <c r="B51" i="1" s="1"/>
</calcChain>
</file>

<file path=xl/sharedStrings.xml><?xml version="1.0" encoding="utf-8"?>
<sst xmlns="http://schemas.openxmlformats.org/spreadsheetml/2006/main" count="96" uniqueCount="63">
  <si>
    <t>MODEL OFERTA ECONÒMICA</t>
  </si>
  <si>
    <t>Expedient CSE/AH02/1101424163/25/PO</t>
  </si>
  <si>
    <t>Quadres Elèctrics</t>
  </si>
  <si>
    <t>Parallamps</t>
  </si>
  <si>
    <t>Tipus de quadre</t>
  </si>
  <si>
    <t>Edifici</t>
  </si>
  <si>
    <t>Nº de quadres</t>
  </si>
  <si>
    <t>Model</t>
  </si>
  <si>
    <t>Mida 1</t>
  </si>
  <si>
    <t>AEI</t>
  </si>
  <si>
    <t>Ingesco PDC 6.4</t>
  </si>
  <si>
    <t>Delta</t>
  </si>
  <si>
    <t>CEX</t>
  </si>
  <si>
    <t>HUB</t>
  </si>
  <si>
    <t>ESR</t>
  </si>
  <si>
    <t>ETQ</t>
  </si>
  <si>
    <t>Ingesco PDC 3.1</t>
  </si>
  <si>
    <t>Zones Serveis</t>
  </si>
  <si>
    <t>Ingesco PDC 3.3</t>
  </si>
  <si>
    <t>TOTAL</t>
  </si>
  <si>
    <t>5 Edificis</t>
  </si>
  <si>
    <t>TOTAL MIDA 1</t>
  </si>
  <si>
    <t>Mida 2</t>
  </si>
  <si>
    <t>TOTAL MIDA 2</t>
  </si>
  <si>
    <t>Mida 3</t>
  </si>
  <si>
    <t xml:space="preserve">Delta </t>
  </si>
  <si>
    <t>TOTAL MIDA 3</t>
  </si>
  <si>
    <t>TOTAL QUADRES</t>
  </si>
  <si>
    <t>IVA Exclòs</t>
  </si>
  <si>
    <t>IVA Inclòs</t>
  </si>
  <si>
    <t>Pressupost base de licitació anual fixe</t>
  </si>
  <si>
    <t>Import anual fix</t>
  </si>
  <si>
    <t>Import Revisió Semestral Quadres Elèctrics</t>
  </si>
  <si>
    <t>Càlcul Import Licitació
 Tipus de quadre</t>
  </si>
  <si>
    <t>ºn Quadres</t>
  </si>
  <si>
    <t>Preu màxim unitari de sortida     
€/quadre IVA exclòs</t>
  </si>
  <si>
    <t>Oferta preu unitari      
€/quadre IVA exclòs</t>
  </si>
  <si>
    <t>Import total oferta 
IVA exclòs</t>
  </si>
  <si>
    <t>Import total oferta 
IVA inclòs</t>
  </si>
  <si>
    <t>Preu adjudicat Quadre mida 1 [€/quadre]</t>
  </si>
  <si>
    <t>Preu adjudicat Quadre mida 2  [€/quadre]</t>
  </si>
  <si>
    <t>Preu adjudicat Quadre mida 3  [€/quadre]</t>
  </si>
  <si>
    <t>Total Revisió Semestral Quadres Elèctrics</t>
  </si>
  <si>
    <t xml:space="preserve">Import total  </t>
  </si>
  <si>
    <t>Import Revisió Anual Quadres Elèctrics</t>
  </si>
  <si>
    <t>Total Revisió Anual Quadres Elèctrics</t>
  </si>
  <si>
    <t>Import total</t>
  </si>
  <si>
    <t>Import Revisió Anual Parallamps</t>
  </si>
  <si>
    <t>Càlcul Import Licitació
Parallamps</t>
  </si>
  <si>
    <t>ºn Edificis</t>
  </si>
  <si>
    <t>Preu màxim unitari de sortida     
€/edifici IVA exclòs</t>
  </si>
  <si>
    <t>Oferta preu unitari      
€/edifici IVA exclòs</t>
  </si>
  <si>
    <t>Preu adjudicat revisió parallamps per edifici [€/edifici]</t>
  </si>
  <si>
    <t>Total Revisió Anual Parallamps</t>
  </si>
  <si>
    <t>IMPORTS PRIMER ANY</t>
  </si>
  <si>
    <t>IMPORTS ANUALS</t>
  </si>
  <si>
    <t>Import Fix</t>
  </si>
  <si>
    <t>Import total oferta</t>
  </si>
  <si>
    <t>IMPORT CONTRACTE</t>
  </si>
  <si>
    <t>Import total 2025-2026</t>
  </si>
  <si>
    <t>A.1.- Oferta econòmica a valorar</t>
  </si>
  <si>
    <t>NOM I CIF EMPRESA</t>
  </si>
  <si>
    <t>* EMPLENAR EXCLUSIVAMENT ELS APARTATS EN GROC I LA RESTA S'OMPLIRAN AUTOMÀTICAMENT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</si>
</sst>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u/>
      <sz val="11"/>
      <name val="Calibri"/>
      <family val="2"/>
      <scheme val="minor"/>
    </font>
    <font>
      <sz val="11"/>
      <name val="Calibri"/>
      <family val="2"/>
      <scheme val="minor"/>
    </font>
    <font>
      <b/>
      <sz val="16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4"/>
      <color theme="1"/>
      <name val="Trebuchet MS"/>
      <family val="2"/>
    </font>
    <font>
      <b/>
      <sz val="16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1" tint="0.34998626667073579"/>
        <bgColor indexed="64"/>
      </patternFill>
    </fill>
    <fill>
      <patternFill patternType="solid">
        <fgColor theme="1" tint="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67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hair">
        <color auto="1"/>
      </right>
      <top/>
      <bottom style="medium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 style="thick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thick">
        <color indexed="64"/>
      </right>
      <top/>
      <bottom style="hair">
        <color indexed="64"/>
      </bottom>
      <diagonal/>
    </border>
    <border>
      <left style="thick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ck">
        <color indexed="64"/>
      </right>
      <top style="hair">
        <color indexed="64"/>
      </top>
      <bottom style="hair">
        <color indexed="64"/>
      </bottom>
      <diagonal/>
    </border>
    <border>
      <left style="thick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thick">
        <color indexed="64"/>
      </right>
      <top style="hair">
        <color indexed="64"/>
      </top>
      <bottom/>
      <diagonal/>
    </border>
    <border>
      <left style="thick">
        <color indexed="64"/>
      </left>
      <right/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ck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thick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auto="1"/>
      </top>
      <bottom style="medium">
        <color auto="1"/>
      </bottom>
      <diagonal/>
    </border>
    <border>
      <left/>
      <right style="thick">
        <color indexed="64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thick">
        <color indexed="64"/>
      </bottom>
      <diagonal/>
    </border>
    <border>
      <left style="medium">
        <color auto="1"/>
      </left>
      <right/>
      <top style="medium">
        <color auto="1"/>
      </top>
      <bottom style="thick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 style="thick">
        <color indexed="64"/>
      </top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23">
    <xf numFmtId="0" fontId="0" fillId="0" borderId="0" xfId="0"/>
    <xf numFmtId="44" fontId="0" fillId="0" borderId="0" xfId="0" applyNumberFormat="1"/>
    <xf numFmtId="0" fontId="0" fillId="0" borderId="0" xfId="0" applyAlignment="1">
      <alignment horizontal="right"/>
    </xf>
    <xf numFmtId="1" fontId="0" fillId="0" borderId="0" xfId="0" applyNumberFormat="1"/>
    <xf numFmtId="0" fontId="0" fillId="0" borderId="0" xfId="0" applyAlignment="1">
      <alignment horizontal="center"/>
    </xf>
    <xf numFmtId="44" fontId="0" fillId="0" borderId="0" xfId="1" applyFont="1" applyBorder="1"/>
    <xf numFmtId="0" fontId="2" fillId="0" borderId="0" xfId="0" applyFont="1"/>
    <xf numFmtId="0" fontId="0" fillId="0" borderId="0" xfId="0" applyAlignment="1">
      <alignment vertical="center"/>
    </xf>
    <xf numFmtId="9" fontId="0" fillId="0" borderId="0" xfId="2" applyFont="1" applyAlignment="1">
      <alignment vertical="center"/>
    </xf>
    <xf numFmtId="0" fontId="0" fillId="0" borderId="6" xfId="0" applyBorder="1" applyAlignment="1">
      <alignment vertical="center"/>
    </xf>
    <xf numFmtId="0" fontId="0" fillId="0" borderId="4" xfId="0" applyBorder="1" applyAlignment="1">
      <alignment horizontal="center" vertical="center"/>
    </xf>
    <xf numFmtId="0" fontId="0" fillId="0" borderId="2" xfId="0" applyBorder="1"/>
    <xf numFmtId="1" fontId="0" fillId="0" borderId="14" xfId="0" applyNumberFormat="1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3" xfId="0" applyBorder="1" applyAlignment="1">
      <alignment vertical="center" wrapText="1"/>
    </xf>
    <xf numFmtId="9" fontId="0" fillId="0" borderId="0" xfId="2" applyFont="1" applyFill="1" applyAlignment="1">
      <alignment vertical="center"/>
    </xf>
    <xf numFmtId="44" fontId="0" fillId="0" borderId="19" xfId="1" applyFont="1" applyFill="1" applyBorder="1"/>
    <xf numFmtId="0" fontId="2" fillId="0" borderId="21" xfId="0" applyFont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 wrapText="1"/>
    </xf>
    <xf numFmtId="0" fontId="0" fillId="0" borderId="34" xfId="0" applyBorder="1"/>
    <xf numFmtId="0" fontId="0" fillId="0" borderId="35" xfId="0" applyBorder="1" applyAlignment="1">
      <alignment vertical="center"/>
    </xf>
    <xf numFmtId="0" fontId="0" fillId="0" borderId="36" xfId="0" applyBorder="1" applyAlignment="1">
      <alignment horizontal="center" vertical="center"/>
    </xf>
    <xf numFmtId="0" fontId="2" fillId="4" borderId="5" xfId="0" applyFont="1" applyFill="1" applyBorder="1" applyAlignment="1">
      <alignment horizontal="center" vertical="center"/>
    </xf>
    <xf numFmtId="0" fontId="2" fillId="4" borderId="31" xfId="0" applyFont="1" applyFill="1" applyBorder="1" applyAlignment="1">
      <alignment vertical="center"/>
    </xf>
    <xf numFmtId="0" fontId="2" fillId="4" borderId="32" xfId="0" applyFont="1" applyFill="1" applyBorder="1" applyAlignment="1">
      <alignment vertical="center"/>
    </xf>
    <xf numFmtId="0" fontId="2" fillId="4" borderId="33" xfId="0" applyFont="1" applyFill="1" applyBorder="1" applyAlignment="1">
      <alignment horizontal="center" vertical="center"/>
    </xf>
    <xf numFmtId="0" fontId="0" fillId="0" borderId="1" xfId="0" applyBorder="1"/>
    <xf numFmtId="0" fontId="0" fillId="0" borderId="11" xfId="0" applyBorder="1" applyAlignment="1">
      <alignment vertical="center"/>
    </xf>
    <xf numFmtId="0" fontId="2" fillId="0" borderId="12" xfId="0" applyFont="1" applyBorder="1" applyAlignment="1">
      <alignment horizontal="center" vertical="center"/>
    </xf>
    <xf numFmtId="0" fontId="5" fillId="4" borderId="37" xfId="0" applyFont="1" applyFill="1" applyBorder="1" applyAlignment="1">
      <alignment horizontal="center" vertical="center" wrapText="1"/>
    </xf>
    <xf numFmtId="0" fontId="5" fillId="4" borderId="38" xfId="0" applyFont="1" applyFill="1" applyBorder="1" applyAlignment="1">
      <alignment horizontal="center" vertical="center"/>
    </xf>
    <xf numFmtId="0" fontId="5" fillId="4" borderId="39" xfId="0" applyFont="1" applyFill="1" applyBorder="1" applyAlignment="1">
      <alignment horizontal="center" vertical="center" wrapText="1"/>
    </xf>
    <xf numFmtId="0" fontId="0" fillId="0" borderId="12" xfId="0" applyBorder="1" applyAlignment="1">
      <alignment horizontal="center" vertical="center"/>
    </xf>
    <xf numFmtId="0" fontId="2" fillId="4" borderId="7" xfId="0" applyFont="1" applyFill="1" applyBorder="1" applyAlignment="1">
      <alignment vertical="center"/>
    </xf>
    <xf numFmtId="0" fontId="2" fillId="4" borderId="10" xfId="0" applyFont="1" applyFill="1" applyBorder="1" applyAlignment="1">
      <alignment vertical="center"/>
    </xf>
    <xf numFmtId="0" fontId="2" fillId="4" borderId="18" xfId="0" applyFont="1" applyFill="1" applyBorder="1" applyAlignment="1">
      <alignment horizontal="center" vertical="center"/>
    </xf>
    <xf numFmtId="44" fontId="0" fillId="0" borderId="41" xfId="1" applyFont="1" applyFill="1" applyBorder="1" applyAlignment="1">
      <alignment vertical="center"/>
    </xf>
    <xf numFmtId="0" fontId="2" fillId="0" borderId="7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44" fontId="0" fillId="0" borderId="6" xfId="1" applyFont="1" applyFill="1" applyBorder="1" applyAlignment="1">
      <alignment vertical="center"/>
    </xf>
    <xf numFmtId="44" fontId="0" fillId="0" borderId="14" xfId="1" applyFont="1" applyFill="1" applyBorder="1" applyAlignment="1">
      <alignment vertical="center"/>
    </xf>
    <xf numFmtId="44" fontId="9" fillId="2" borderId="53" xfId="0" applyNumberFormat="1" applyFont="1" applyFill="1" applyBorder="1" applyAlignment="1">
      <alignment vertical="center" wrapText="1"/>
    </xf>
    <xf numFmtId="44" fontId="9" fillId="2" borderId="54" xfId="0" applyNumberFormat="1" applyFont="1" applyFill="1" applyBorder="1" applyAlignment="1">
      <alignment vertical="center" wrapText="1"/>
    </xf>
    <xf numFmtId="0" fontId="9" fillId="2" borderId="52" xfId="0" applyFont="1" applyFill="1" applyBorder="1" applyAlignment="1">
      <alignment horizontal="center" vertical="center"/>
    </xf>
    <xf numFmtId="0" fontId="8" fillId="2" borderId="15" xfId="0" applyFont="1" applyFill="1" applyBorder="1" applyAlignment="1">
      <alignment horizontal="left"/>
    </xf>
    <xf numFmtId="0" fontId="8" fillId="2" borderId="16" xfId="0" applyFont="1" applyFill="1" applyBorder="1" applyAlignment="1">
      <alignment horizontal="center"/>
    </xf>
    <xf numFmtId="0" fontId="3" fillId="2" borderId="16" xfId="0" applyFont="1" applyFill="1" applyBorder="1" applyAlignment="1">
      <alignment vertical="center"/>
    </xf>
    <xf numFmtId="0" fontId="3" fillId="2" borderId="17" xfId="0" applyFont="1" applyFill="1" applyBorder="1"/>
    <xf numFmtId="0" fontId="11" fillId="4" borderId="47" xfId="0" applyFont="1" applyFill="1" applyBorder="1" applyAlignment="1">
      <alignment horizontal="center" vertical="center" wrapText="1"/>
    </xf>
    <xf numFmtId="0" fontId="11" fillId="4" borderId="48" xfId="0" applyFont="1" applyFill="1" applyBorder="1" applyAlignment="1">
      <alignment horizontal="center" vertical="center" wrapText="1"/>
    </xf>
    <xf numFmtId="0" fontId="0" fillId="0" borderId="34" xfId="0" applyBorder="1" applyAlignment="1">
      <alignment horizontal="center"/>
    </xf>
    <xf numFmtId="0" fontId="0" fillId="0" borderId="36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31" xfId="0" applyBorder="1" applyAlignment="1">
      <alignment horizontal="center"/>
    </xf>
    <xf numFmtId="0" fontId="0" fillId="0" borderId="33" xfId="0" applyBorder="1" applyAlignment="1">
      <alignment horizontal="center"/>
    </xf>
    <xf numFmtId="0" fontId="5" fillId="5" borderId="43" xfId="0" applyFont="1" applyFill="1" applyBorder="1" applyAlignment="1">
      <alignment horizontal="center" vertical="center"/>
    </xf>
    <xf numFmtId="44" fontId="5" fillId="5" borderId="10" xfId="0" applyNumberFormat="1" applyFont="1" applyFill="1" applyBorder="1" applyAlignment="1">
      <alignment vertical="center" wrapText="1"/>
    </xf>
    <xf numFmtId="44" fontId="5" fillId="5" borderId="50" xfId="0" applyNumberFormat="1" applyFont="1" applyFill="1" applyBorder="1" applyAlignment="1">
      <alignment vertical="center" wrapText="1"/>
    </xf>
    <xf numFmtId="44" fontId="5" fillId="5" borderId="7" xfId="0" applyNumberFormat="1" applyFont="1" applyFill="1" applyBorder="1" applyAlignment="1">
      <alignment vertical="center" wrapText="1"/>
    </xf>
    <xf numFmtId="44" fontId="5" fillId="5" borderId="8" xfId="0" applyNumberFormat="1" applyFont="1" applyFill="1" applyBorder="1" applyAlignment="1">
      <alignment vertical="center" wrapText="1"/>
    </xf>
    <xf numFmtId="44" fontId="5" fillId="5" borderId="42" xfId="0" applyNumberFormat="1" applyFont="1" applyFill="1" applyBorder="1" applyAlignment="1">
      <alignment vertical="center" wrapText="1"/>
    </xf>
    <xf numFmtId="0" fontId="2" fillId="4" borderId="18" xfId="0" applyFont="1" applyFill="1" applyBorder="1" applyAlignment="1">
      <alignment vertical="center"/>
    </xf>
    <xf numFmtId="44" fontId="0" fillId="0" borderId="6" xfId="0" applyNumberFormat="1" applyBorder="1"/>
    <xf numFmtId="44" fontId="0" fillId="0" borderId="27" xfId="0" applyNumberFormat="1" applyBorder="1" applyAlignment="1">
      <alignment vertical="center"/>
    </xf>
    <xf numFmtId="44" fontId="0" fillId="0" borderId="14" xfId="0" applyNumberFormat="1" applyBorder="1"/>
    <xf numFmtId="44" fontId="0" fillId="0" borderId="29" xfId="0" applyNumberFormat="1" applyBorder="1" applyAlignment="1">
      <alignment vertical="center"/>
    </xf>
    <xf numFmtId="44" fontId="0" fillId="0" borderId="0" xfId="0" applyNumberFormat="1" applyAlignment="1">
      <alignment vertical="center"/>
    </xf>
    <xf numFmtId="0" fontId="5" fillId="0" borderId="0" xfId="0" applyFont="1"/>
    <xf numFmtId="44" fontId="0" fillId="0" borderId="55" xfId="0" applyNumberFormat="1" applyBorder="1"/>
    <xf numFmtId="44" fontId="0" fillId="0" borderId="56" xfId="0" applyNumberFormat="1" applyBorder="1"/>
    <xf numFmtId="44" fontId="0" fillId="0" borderId="57" xfId="0" applyNumberFormat="1" applyBorder="1"/>
    <xf numFmtId="44" fontId="0" fillId="0" borderId="59" xfId="0" applyNumberFormat="1" applyBorder="1"/>
    <xf numFmtId="44" fontId="0" fillId="0" borderId="60" xfId="0" applyNumberFormat="1" applyBorder="1" applyAlignment="1">
      <alignment vertical="center"/>
    </xf>
    <xf numFmtId="0" fontId="0" fillId="0" borderId="16" xfId="0" applyBorder="1"/>
    <xf numFmtId="0" fontId="2" fillId="0" borderId="58" xfId="0" applyFont="1" applyBorder="1"/>
    <xf numFmtId="0" fontId="10" fillId="2" borderId="59" xfId="0" applyFont="1" applyFill="1" applyBorder="1" applyAlignment="1">
      <alignment horizontal="center" vertical="center" wrapText="1"/>
    </xf>
    <xf numFmtId="0" fontId="10" fillId="3" borderId="61" xfId="0" applyFont="1" applyFill="1" applyBorder="1" applyAlignment="1">
      <alignment horizontal="center" vertical="center" wrapText="1"/>
    </xf>
    <xf numFmtId="0" fontId="2" fillId="0" borderId="62" xfId="0" applyFont="1" applyBorder="1" applyAlignment="1">
      <alignment horizontal="center" vertical="center"/>
    </xf>
    <xf numFmtId="0" fontId="2" fillId="0" borderId="63" xfId="0" applyFont="1" applyBorder="1" applyAlignment="1">
      <alignment horizontal="center" vertical="center"/>
    </xf>
    <xf numFmtId="0" fontId="2" fillId="0" borderId="64" xfId="0" applyFont="1" applyBorder="1" applyAlignment="1">
      <alignment horizontal="center" vertical="center"/>
    </xf>
    <xf numFmtId="0" fontId="2" fillId="0" borderId="58" xfId="0" applyFont="1" applyBorder="1" applyAlignment="1">
      <alignment vertical="center"/>
    </xf>
    <xf numFmtId="0" fontId="2" fillId="0" borderId="65" xfId="0" applyFont="1" applyBorder="1" applyAlignment="1">
      <alignment horizontal="center" vertical="center"/>
    </xf>
    <xf numFmtId="0" fontId="2" fillId="0" borderId="66" xfId="0" applyFont="1" applyBorder="1" applyAlignment="1">
      <alignment horizontal="center" vertical="center"/>
    </xf>
    <xf numFmtId="44" fontId="2" fillId="0" borderId="64" xfId="2" applyNumberFormat="1" applyFont="1" applyBorder="1" applyAlignment="1">
      <alignment vertical="center"/>
    </xf>
    <xf numFmtId="0" fontId="10" fillId="3" borderId="55" xfId="0" applyFont="1" applyFill="1" applyBorder="1" applyAlignment="1">
      <alignment horizontal="center" vertical="center" wrapText="1"/>
    </xf>
    <xf numFmtId="44" fontId="2" fillId="0" borderId="0" xfId="2" applyNumberFormat="1" applyFont="1" applyBorder="1" applyAlignment="1">
      <alignment vertical="center"/>
    </xf>
    <xf numFmtId="44" fontId="2" fillId="6" borderId="57" xfId="2" applyNumberFormat="1" applyFont="1" applyFill="1" applyBorder="1" applyAlignment="1">
      <alignment vertical="center"/>
    </xf>
    <xf numFmtId="0" fontId="2" fillId="0" borderId="0" xfId="0" applyFont="1" applyAlignment="1">
      <alignment vertical="center"/>
    </xf>
    <xf numFmtId="44" fontId="0" fillId="7" borderId="6" xfId="1" applyFont="1" applyFill="1" applyBorder="1" applyAlignment="1" applyProtection="1">
      <alignment vertical="center"/>
      <protection locked="0"/>
    </xf>
    <xf numFmtId="44" fontId="0" fillId="7" borderId="14" xfId="1" applyFont="1" applyFill="1" applyBorder="1" applyAlignment="1" applyProtection="1">
      <alignment vertical="center"/>
      <protection locked="0"/>
    </xf>
    <xf numFmtId="44" fontId="0" fillId="7" borderId="0" xfId="1" applyFont="1" applyFill="1" applyBorder="1" applyProtection="1">
      <protection locked="0"/>
    </xf>
    <xf numFmtId="0" fontId="5" fillId="0" borderId="0" xfId="0" applyFont="1" applyAlignment="1">
      <alignment horizontal="center" wrapText="1"/>
    </xf>
    <xf numFmtId="0" fontId="12" fillId="5" borderId="7" xfId="0" applyFont="1" applyFill="1" applyBorder="1" applyAlignment="1">
      <alignment horizontal="center"/>
    </xf>
    <xf numFmtId="0" fontId="12" fillId="5" borderId="10" xfId="0" applyFont="1" applyFill="1" applyBorder="1" applyAlignment="1">
      <alignment horizontal="center"/>
    </xf>
    <xf numFmtId="0" fontId="12" fillId="5" borderId="18" xfId="0" applyFont="1" applyFill="1" applyBorder="1" applyAlignment="1">
      <alignment horizontal="center"/>
    </xf>
    <xf numFmtId="0" fontId="12" fillId="5" borderId="46" xfId="0" applyFont="1" applyFill="1" applyBorder="1" applyAlignment="1">
      <alignment horizontal="center"/>
    </xf>
    <xf numFmtId="0" fontId="12" fillId="5" borderId="44" xfId="0" applyFont="1" applyFill="1" applyBorder="1" applyAlignment="1">
      <alignment horizontal="center"/>
    </xf>
    <xf numFmtId="0" fontId="12" fillId="5" borderId="45" xfId="0" applyFont="1" applyFill="1" applyBorder="1" applyAlignment="1">
      <alignment horizontal="center"/>
    </xf>
    <xf numFmtId="0" fontId="6" fillId="0" borderId="24" xfId="0" applyFont="1" applyBorder="1" applyAlignment="1">
      <alignment horizontal="center" vertical="center" wrapText="1"/>
    </xf>
    <xf numFmtId="0" fontId="6" fillId="0" borderId="20" xfId="0" applyFont="1" applyBorder="1" applyAlignment="1">
      <alignment horizontal="center" vertical="center" wrapText="1"/>
    </xf>
    <xf numFmtId="0" fontId="7" fillId="0" borderId="26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7" fillId="0" borderId="28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/>
    </xf>
    <xf numFmtId="0" fontId="2" fillId="7" borderId="0" xfId="0" applyFont="1" applyFill="1" applyBorder="1" applyAlignment="1" applyProtection="1">
      <alignment horizontal="center"/>
      <protection locked="0"/>
    </xf>
    <xf numFmtId="0" fontId="0" fillId="7" borderId="0" xfId="0" applyFont="1" applyFill="1" applyAlignment="1">
      <alignment horizontal="center" wrapText="1"/>
    </xf>
    <xf numFmtId="0" fontId="2" fillId="0" borderId="55" xfId="0" applyFont="1" applyBorder="1" applyAlignment="1">
      <alignment horizontal="center" vertical="center"/>
    </xf>
    <xf numFmtId="0" fontId="2" fillId="0" borderId="56" xfId="0" applyFont="1" applyBorder="1" applyAlignment="1">
      <alignment horizontal="center" vertical="center"/>
    </xf>
    <xf numFmtId="0" fontId="2" fillId="0" borderId="57" xfId="0" applyFont="1" applyBorder="1" applyAlignment="1">
      <alignment horizontal="center" vertical="center"/>
    </xf>
    <xf numFmtId="0" fontId="5" fillId="5" borderId="49" xfId="0" applyFont="1" applyFill="1" applyBorder="1" applyAlignment="1">
      <alignment horizontal="center"/>
    </xf>
    <xf numFmtId="0" fontId="5" fillId="5" borderId="10" xfId="0" applyFont="1" applyFill="1" applyBorder="1" applyAlignment="1">
      <alignment horizontal="center"/>
    </xf>
    <xf numFmtId="0" fontId="5" fillId="5" borderId="18" xfId="0" applyFont="1" applyFill="1" applyBorder="1" applyAlignment="1">
      <alignment horizontal="center"/>
    </xf>
    <xf numFmtId="0" fontId="5" fillId="4" borderId="7" xfId="0" applyFont="1" applyFill="1" applyBorder="1" applyAlignment="1">
      <alignment horizontal="center" vertical="center" wrapText="1"/>
    </xf>
    <xf numFmtId="0" fontId="5" fillId="4" borderId="10" xfId="0" applyFont="1" applyFill="1" applyBorder="1" applyAlignment="1">
      <alignment horizontal="center" vertical="center" wrapText="1"/>
    </xf>
    <xf numFmtId="0" fontId="5" fillId="4" borderId="18" xfId="0" applyFont="1" applyFill="1" applyBorder="1" applyAlignment="1">
      <alignment horizontal="center" vertical="center" wrapText="1"/>
    </xf>
    <xf numFmtId="0" fontId="9" fillId="2" borderId="30" xfId="0" applyFont="1" applyFill="1" applyBorder="1" applyAlignment="1">
      <alignment horizontal="center" vertical="center"/>
    </xf>
    <xf numFmtId="0" fontId="9" fillId="2" borderId="23" xfId="0" applyFont="1" applyFill="1" applyBorder="1" applyAlignment="1">
      <alignment horizontal="center" vertical="center"/>
    </xf>
    <xf numFmtId="0" fontId="9" fillId="2" borderId="51" xfId="0" applyFont="1" applyFill="1" applyBorder="1" applyAlignment="1">
      <alignment horizontal="center" vertical="center"/>
    </xf>
    <xf numFmtId="0" fontId="2" fillId="4" borderId="22" xfId="0" applyFont="1" applyFill="1" applyBorder="1" applyAlignment="1">
      <alignment horizontal="left" vertical="center"/>
    </xf>
    <xf numFmtId="0" fontId="2" fillId="4" borderId="40" xfId="0" applyFont="1" applyFill="1" applyBorder="1" applyAlignment="1">
      <alignment horizontal="left" vertical="center"/>
    </xf>
    <xf numFmtId="0" fontId="4" fillId="0" borderId="7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</cellXfs>
  <cellStyles count="3">
    <cellStyle name="Moneda" xfId="1" builtinId="4"/>
    <cellStyle name="Normal" xfId="0" builtinId="0"/>
    <cellStyle name="Percentatg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133350</xdr:rowOff>
    </xdr:from>
    <xdr:to>
      <xdr:col>1</xdr:col>
      <xdr:colOff>882650</xdr:colOff>
      <xdr:row>1</xdr:row>
      <xdr:rowOff>229870</xdr:rowOff>
    </xdr:to>
    <xdr:pic>
      <xdr:nvPicPr>
        <xdr:cNvPr id="2" name="0 Imagen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33350"/>
          <a:ext cx="2425700" cy="28702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2:AA78"/>
  <sheetViews>
    <sheetView tabSelected="1" view="pageBreakPreview" zoomScaleNormal="100" zoomScaleSheetLayoutView="100" workbookViewId="0">
      <selection activeCell="B5" sqref="B5:D5"/>
    </sheetView>
  </sheetViews>
  <sheetFormatPr defaultColWidth="11.42578125" defaultRowHeight="15" x14ac:dyDescent="0.25"/>
  <cols>
    <col min="1" max="1" width="23.140625" customWidth="1"/>
    <col min="2" max="2" width="26.140625" customWidth="1"/>
    <col min="3" max="3" width="13.85546875" customWidth="1"/>
    <col min="4" max="4" width="13.140625" customWidth="1"/>
    <col min="5" max="5" width="20.42578125" customWidth="1"/>
    <col min="6" max="6" width="18.7109375" customWidth="1"/>
    <col min="7" max="7" width="22.5703125" customWidth="1"/>
    <col min="8" max="9" width="18.7109375" customWidth="1"/>
    <col min="10" max="10" width="18" customWidth="1"/>
    <col min="11" max="11" width="9" bestFit="1" customWidth="1"/>
    <col min="13" max="13" width="12" bestFit="1" customWidth="1"/>
  </cols>
  <sheetData>
    <row r="2" spans="1:9" ht="42.75" customHeight="1" x14ac:dyDescent="0.25"/>
    <row r="3" spans="1:9" s="6" customFormat="1" ht="25.5" customHeight="1" x14ac:dyDescent="0.3">
      <c r="A3" s="68" t="s">
        <v>0</v>
      </c>
    </row>
    <row r="4" spans="1:9" s="6" customFormat="1" ht="40.5" customHeight="1" x14ac:dyDescent="0.3">
      <c r="A4" s="92" t="s">
        <v>1</v>
      </c>
      <c r="B4" s="92"/>
      <c r="C4" s="92"/>
    </row>
    <row r="5" spans="1:9" s="6" customFormat="1" ht="39" customHeight="1" thickBot="1" x14ac:dyDescent="0.3">
      <c r="A5" s="88" t="s">
        <v>61</v>
      </c>
      <c r="B5" s="105"/>
      <c r="C5" s="105"/>
      <c r="D5" s="105"/>
      <c r="E5" s="106" t="s">
        <v>62</v>
      </c>
      <c r="F5" s="106"/>
      <c r="G5" s="106"/>
    </row>
    <row r="6" spans="1:9" ht="19.5" thickBot="1" x14ac:dyDescent="0.3">
      <c r="A6" s="113" t="s">
        <v>2</v>
      </c>
      <c r="B6" s="114"/>
      <c r="C6" s="115"/>
      <c r="E6" s="113" t="s">
        <v>3</v>
      </c>
      <c r="F6" s="115"/>
      <c r="G6" s="6"/>
    </row>
    <row r="7" spans="1:9" ht="44.25" customHeight="1" thickBot="1" x14ac:dyDescent="0.3">
      <c r="A7" s="29" t="s">
        <v>4</v>
      </c>
      <c r="B7" s="30" t="s">
        <v>5</v>
      </c>
      <c r="C7" s="31" t="s">
        <v>6</v>
      </c>
      <c r="E7" s="48" t="s">
        <v>7</v>
      </c>
      <c r="F7" s="49" t="s">
        <v>5</v>
      </c>
      <c r="H7" s="4"/>
      <c r="I7" s="4"/>
    </row>
    <row r="8" spans="1:9" x14ac:dyDescent="0.25">
      <c r="A8" s="26" t="s">
        <v>8</v>
      </c>
      <c r="B8" s="27" t="s">
        <v>9</v>
      </c>
      <c r="C8" s="32">
        <v>32</v>
      </c>
      <c r="E8" s="50" t="s">
        <v>10</v>
      </c>
      <c r="F8" s="51" t="s">
        <v>11</v>
      </c>
    </row>
    <row r="9" spans="1:9" x14ac:dyDescent="0.25">
      <c r="A9" s="11" t="s">
        <v>8</v>
      </c>
      <c r="B9" s="13" t="s">
        <v>12</v>
      </c>
      <c r="C9" s="10">
        <v>42</v>
      </c>
      <c r="E9" s="52" t="s">
        <v>10</v>
      </c>
      <c r="F9" s="53" t="s">
        <v>13</v>
      </c>
    </row>
    <row r="10" spans="1:9" x14ac:dyDescent="0.25">
      <c r="A10" s="11" t="s">
        <v>8</v>
      </c>
      <c r="B10" s="13" t="s">
        <v>14</v>
      </c>
      <c r="C10" s="10">
        <v>11</v>
      </c>
      <c r="E10" s="52" t="s">
        <v>10</v>
      </c>
      <c r="F10" s="53" t="s">
        <v>15</v>
      </c>
    </row>
    <row r="11" spans="1:9" x14ac:dyDescent="0.25">
      <c r="A11" s="11" t="s">
        <v>8</v>
      </c>
      <c r="B11" s="13" t="s">
        <v>13</v>
      </c>
      <c r="C11" s="10">
        <v>357</v>
      </c>
      <c r="E11" s="52" t="s">
        <v>16</v>
      </c>
      <c r="F11" s="53" t="s">
        <v>14</v>
      </c>
    </row>
    <row r="12" spans="1:9" ht="15.75" thickBot="1" x14ac:dyDescent="0.3">
      <c r="A12" s="11" t="s">
        <v>8</v>
      </c>
      <c r="B12" s="14" t="s">
        <v>17</v>
      </c>
      <c r="C12" s="10">
        <v>32</v>
      </c>
      <c r="E12" s="54" t="s">
        <v>18</v>
      </c>
      <c r="F12" s="55" t="s">
        <v>9</v>
      </c>
    </row>
    <row r="13" spans="1:9" ht="15.75" thickBot="1" x14ac:dyDescent="0.3">
      <c r="A13" s="11" t="s">
        <v>8</v>
      </c>
      <c r="B13" s="14" t="s">
        <v>11</v>
      </c>
      <c r="C13" s="10">
        <v>27</v>
      </c>
      <c r="E13" s="33" t="s">
        <v>19</v>
      </c>
      <c r="F13" s="62" t="s">
        <v>20</v>
      </c>
    </row>
    <row r="14" spans="1:9" ht="15.75" thickBot="1" x14ac:dyDescent="0.3">
      <c r="A14" s="119" t="s">
        <v>21</v>
      </c>
      <c r="B14" s="120"/>
      <c r="C14" s="22">
        <f>SUM(C8:C13)</f>
        <v>501</v>
      </c>
    </row>
    <row r="15" spans="1:9" x14ac:dyDescent="0.25">
      <c r="A15" s="19" t="s">
        <v>22</v>
      </c>
      <c r="B15" s="20" t="s">
        <v>15</v>
      </c>
      <c r="C15" s="21">
        <v>224</v>
      </c>
    </row>
    <row r="16" spans="1:9" ht="15.75" thickBot="1" x14ac:dyDescent="0.3">
      <c r="A16" s="23" t="s">
        <v>23</v>
      </c>
      <c r="B16" s="24"/>
      <c r="C16" s="25">
        <f>C15</f>
        <v>224</v>
      </c>
      <c r="E16" s="7"/>
    </row>
    <row r="17" spans="1:9" x14ac:dyDescent="0.25">
      <c r="A17" s="26" t="s">
        <v>24</v>
      </c>
      <c r="B17" s="27" t="s">
        <v>25</v>
      </c>
      <c r="C17" s="28">
        <v>41</v>
      </c>
      <c r="E17" s="7"/>
    </row>
    <row r="18" spans="1:9" ht="15.75" thickBot="1" x14ac:dyDescent="0.3">
      <c r="A18" s="119" t="s">
        <v>26</v>
      </c>
      <c r="B18" s="120"/>
      <c r="C18" s="22">
        <f>C17</f>
        <v>41</v>
      </c>
      <c r="F18" s="7"/>
    </row>
    <row r="19" spans="1:9" ht="15.75" thickBot="1" x14ac:dyDescent="0.3">
      <c r="A19" s="33" t="s">
        <v>27</v>
      </c>
      <c r="B19" s="34"/>
      <c r="C19" s="35">
        <f>SUM(C14+C16+C18)</f>
        <v>766</v>
      </c>
      <c r="F19" s="7"/>
    </row>
    <row r="20" spans="1:9" ht="15.75" thickBot="1" x14ac:dyDescent="0.3">
      <c r="B20" s="7"/>
      <c r="C20" s="7"/>
      <c r="D20" s="7"/>
      <c r="F20" s="7"/>
    </row>
    <row r="21" spans="1:9" ht="15.75" thickBot="1" x14ac:dyDescent="0.3">
      <c r="B21" s="7"/>
      <c r="C21" s="7"/>
      <c r="D21" s="37" t="s">
        <v>28</v>
      </c>
      <c r="E21" s="38" t="s">
        <v>29</v>
      </c>
      <c r="F21" s="7"/>
    </row>
    <row r="22" spans="1:9" ht="16.5" thickBot="1" x14ac:dyDescent="0.3">
      <c r="B22" s="121" t="s">
        <v>30</v>
      </c>
      <c r="C22" s="122"/>
      <c r="D22" s="16">
        <f>SUMPRODUCT(C27:C29,D27:D29)+SUMPRODUCT(C33:C35,D33:D35)+SUMPRODUCT(C39,D39)</f>
        <v>72559.95</v>
      </c>
      <c r="E22" s="36">
        <f>D22*1.21</f>
        <v>87797.539499999999</v>
      </c>
      <c r="H22" s="5"/>
      <c r="I22" s="5"/>
    </row>
    <row r="23" spans="1:9" ht="15.75" thickBot="1" x14ac:dyDescent="0.3">
      <c r="B23" s="7"/>
      <c r="C23" s="15"/>
      <c r="D23" s="7"/>
      <c r="E23" s="7"/>
      <c r="F23" s="7"/>
    </row>
    <row r="24" spans="1:9" ht="22.5" thickTop="1" thickBot="1" x14ac:dyDescent="0.4">
      <c r="A24" s="44" t="s">
        <v>31</v>
      </c>
      <c r="B24" s="45"/>
      <c r="C24" s="45"/>
      <c r="D24" s="45"/>
      <c r="E24" s="45"/>
      <c r="F24" s="46"/>
      <c r="G24" s="47"/>
    </row>
    <row r="25" spans="1:9" ht="21.75" thickBot="1" x14ac:dyDescent="0.4">
      <c r="A25" s="93" t="s">
        <v>32</v>
      </c>
      <c r="B25" s="94"/>
      <c r="C25" s="94"/>
      <c r="D25" s="94"/>
      <c r="E25" s="94"/>
      <c r="F25" s="94"/>
      <c r="G25" s="95"/>
    </row>
    <row r="26" spans="1:9" ht="75" customHeight="1" x14ac:dyDescent="0.25">
      <c r="A26" s="99" t="s">
        <v>33</v>
      </c>
      <c r="B26" s="100"/>
      <c r="C26" s="17" t="s">
        <v>34</v>
      </c>
      <c r="D26" s="17" t="s">
        <v>35</v>
      </c>
      <c r="E26" s="17" t="s">
        <v>36</v>
      </c>
      <c r="F26" s="17" t="s">
        <v>37</v>
      </c>
      <c r="G26" s="18" t="s">
        <v>38</v>
      </c>
    </row>
    <row r="27" spans="1:9" ht="21.95" customHeight="1" x14ac:dyDescent="0.25">
      <c r="A27" s="101" t="s">
        <v>39</v>
      </c>
      <c r="B27" s="102"/>
      <c r="C27" s="9">
        <v>501</v>
      </c>
      <c r="D27" s="39">
        <v>14.4</v>
      </c>
      <c r="E27" s="89"/>
      <c r="F27" s="63">
        <f>+C27*E27</f>
        <v>0</v>
      </c>
      <c r="G27" s="64">
        <f>+F27*1.21</f>
        <v>0</v>
      </c>
    </row>
    <row r="28" spans="1:9" ht="21.95" customHeight="1" x14ac:dyDescent="0.25">
      <c r="A28" s="103" t="s">
        <v>40</v>
      </c>
      <c r="B28" s="104"/>
      <c r="C28" s="12">
        <v>224</v>
      </c>
      <c r="D28" s="40">
        <v>30.37</v>
      </c>
      <c r="E28" s="90"/>
      <c r="F28" s="65">
        <f>+C28*E28</f>
        <v>0</v>
      </c>
      <c r="G28" s="66">
        <f>+F28*1.21</f>
        <v>0</v>
      </c>
    </row>
    <row r="29" spans="1:9" ht="21.95" customHeight="1" thickBot="1" x14ac:dyDescent="0.3">
      <c r="A29" s="103" t="s">
        <v>41</v>
      </c>
      <c r="B29" s="104"/>
      <c r="C29" s="12">
        <v>41</v>
      </c>
      <c r="D29" s="40">
        <v>8.49</v>
      </c>
      <c r="E29" s="90"/>
      <c r="F29" s="65">
        <f>+C29*E29</f>
        <v>0</v>
      </c>
      <c r="G29" s="66">
        <f>+F29*1.21</f>
        <v>0</v>
      </c>
    </row>
    <row r="30" spans="1:9" ht="19.5" customHeight="1" thickBot="1" x14ac:dyDescent="0.35">
      <c r="A30" s="110" t="s">
        <v>42</v>
      </c>
      <c r="B30" s="111"/>
      <c r="C30" s="111"/>
      <c r="D30" s="112"/>
      <c r="E30" s="56" t="s">
        <v>43</v>
      </c>
      <c r="F30" s="57">
        <f>SUM(F27:F29)</f>
        <v>0</v>
      </c>
      <c r="G30" s="58">
        <f>SUM(G27:G29)</f>
        <v>0</v>
      </c>
    </row>
    <row r="31" spans="1:9" ht="19.5" customHeight="1" thickBot="1" x14ac:dyDescent="0.4">
      <c r="A31" s="96" t="s">
        <v>44</v>
      </c>
      <c r="B31" s="97"/>
      <c r="C31" s="97"/>
      <c r="D31" s="97"/>
      <c r="E31" s="97"/>
      <c r="F31" s="97"/>
      <c r="G31" s="98"/>
    </row>
    <row r="32" spans="1:9" ht="75" x14ac:dyDescent="0.25">
      <c r="A32" s="99" t="s">
        <v>33</v>
      </c>
      <c r="B32" s="100"/>
      <c r="C32" s="17" t="s">
        <v>34</v>
      </c>
      <c r="D32" s="17" t="s">
        <v>35</v>
      </c>
      <c r="E32" s="17" t="s">
        <v>36</v>
      </c>
      <c r="F32" s="17" t="s">
        <v>37</v>
      </c>
      <c r="G32" s="18" t="s">
        <v>38</v>
      </c>
    </row>
    <row r="33" spans="1:7" ht="19.5" customHeight="1" x14ac:dyDescent="0.25">
      <c r="A33" s="101" t="s">
        <v>39</v>
      </c>
      <c r="B33" s="102"/>
      <c r="C33" s="9">
        <v>501</v>
      </c>
      <c r="D33" s="39">
        <v>57.61</v>
      </c>
      <c r="E33" s="89"/>
      <c r="F33" s="63">
        <f>+C33*E33</f>
        <v>0</v>
      </c>
      <c r="G33" s="64">
        <f>+F33*1.21</f>
        <v>0</v>
      </c>
    </row>
    <row r="34" spans="1:7" ht="19.5" customHeight="1" x14ac:dyDescent="0.25">
      <c r="A34" s="103" t="s">
        <v>40</v>
      </c>
      <c r="B34" s="104"/>
      <c r="C34" s="12">
        <v>224</v>
      </c>
      <c r="D34" s="40">
        <v>121.49</v>
      </c>
      <c r="E34" s="90"/>
      <c r="F34" s="65">
        <f>+C34*E34</f>
        <v>0</v>
      </c>
      <c r="G34" s="66">
        <f>+F34*1.21</f>
        <v>0</v>
      </c>
    </row>
    <row r="35" spans="1:7" ht="19.5" customHeight="1" thickBot="1" x14ac:dyDescent="0.3">
      <c r="A35" s="103" t="s">
        <v>41</v>
      </c>
      <c r="B35" s="104"/>
      <c r="C35" s="12">
        <v>41</v>
      </c>
      <c r="D35" s="40">
        <v>33.96</v>
      </c>
      <c r="E35" s="90"/>
      <c r="F35" s="65">
        <f>+C35*E35</f>
        <v>0</v>
      </c>
      <c r="G35" s="66">
        <f>+F35*1.21</f>
        <v>0</v>
      </c>
    </row>
    <row r="36" spans="1:7" ht="19.5" customHeight="1" thickBot="1" x14ac:dyDescent="0.35">
      <c r="A36" s="110" t="s">
        <v>45</v>
      </c>
      <c r="B36" s="111"/>
      <c r="C36" s="111"/>
      <c r="D36" s="112"/>
      <c r="E36" s="56" t="s">
        <v>46</v>
      </c>
      <c r="F36" s="59">
        <f>SUM(F33:F35)</f>
        <v>0</v>
      </c>
      <c r="G36" s="58">
        <f>SUM(G33:G35)</f>
        <v>0</v>
      </c>
    </row>
    <row r="37" spans="1:7" ht="19.5" customHeight="1" thickBot="1" x14ac:dyDescent="0.4">
      <c r="A37" s="96" t="s">
        <v>47</v>
      </c>
      <c r="B37" s="97"/>
      <c r="C37" s="97"/>
      <c r="D37" s="97"/>
      <c r="E37" s="97"/>
      <c r="F37" s="97"/>
      <c r="G37" s="98"/>
    </row>
    <row r="38" spans="1:7" ht="75" x14ac:dyDescent="0.25">
      <c r="A38" s="99" t="s">
        <v>48</v>
      </c>
      <c r="B38" s="100"/>
      <c r="C38" s="17" t="s">
        <v>49</v>
      </c>
      <c r="D38" s="17" t="s">
        <v>50</v>
      </c>
      <c r="E38" s="17" t="s">
        <v>51</v>
      </c>
      <c r="F38" s="17" t="s">
        <v>37</v>
      </c>
      <c r="G38" s="18" t="s">
        <v>38</v>
      </c>
    </row>
    <row r="39" spans="1:7" ht="19.5" customHeight="1" x14ac:dyDescent="0.25">
      <c r="A39" s="101" t="s">
        <v>52</v>
      </c>
      <c r="B39" s="102"/>
      <c r="C39">
        <v>5</v>
      </c>
      <c r="D39" s="5">
        <v>145.16999999999999</v>
      </c>
      <c r="E39" s="91"/>
      <c r="F39" s="5">
        <f>E39*C39</f>
        <v>0</v>
      </c>
      <c r="G39" s="64">
        <f>+F39*1.21</f>
        <v>0</v>
      </c>
    </row>
    <row r="40" spans="1:7" ht="19.5" customHeight="1" x14ac:dyDescent="0.3">
      <c r="A40" s="110" t="s">
        <v>53</v>
      </c>
      <c r="B40" s="111"/>
      <c r="C40" s="111"/>
      <c r="D40" s="112"/>
      <c r="E40" s="56" t="s">
        <v>43</v>
      </c>
      <c r="F40" s="60">
        <f>F39</f>
        <v>0</v>
      </c>
      <c r="G40" s="61">
        <f>G39</f>
        <v>0</v>
      </c>
    </row>
    <row r="41" spans="1:7" ht="19.5" customHeight="1" x14ac:dyDescent="0.25">
      <c r="A41" s="116"/>
      <c r="B41" s="117"/>
      <c r="C41" s="117"/>
      <c r="D41" s="118"/>
      <c r="E41" s="43" t="s">
        <v>43</v>
      </c>
      <c r="F41" s="41">
        <f>F30+F36+F40</f>
        <v>0</v>
      </c>
      <c r="G41" s="42">
        <f>G30+G36+G40</f>
        <v>0</v>
      </c>
    </row>
    <row r="42" spans="1:7" ht="19.5" customHeight="1" x14ac:dyDescent="0.25">
      <c r="B42" s="74"/>
      <c r="C42" s="74"/>
      <c r="D42" s="74"/>
      <c r="E42" s="74"/>
    </row>
    <row r="43" spans="1:7" x14ac:dyDescent="0.25">
      <c r="B43" s="107" t="s">
        <v>54</v>
      </c>
      <c r="C43" s="108"/>
      <c r="D43" s="107" t="s">
        <v>55</v>
      </c>
      <c r="E43" s="109"/>
      <c r="F43" s="7"/>
    </row>
    <row r="44" spans="1:7" x14ac:dyDescent="0.25">
      <c r="A44" s="75" t="s">
        <v>55</v>
      </c>
      <c r="B44" s="78" t="s">
        <v>28</v>
      </c>
      <c r="C44" s="79" t="s">
        <v>29</v>
      </c>
      <c r="D44" s="78" t="s">
        <v>28</v>
      </c>
      <c r="E44" s="80" t="s">
        <v>29</v>
      </c>
    </row>
    <row r="45" spans="1:7" ht="15" customHeight="1" x14ac:dyDescent="0.25">
      <c r="A45" s="76" t="s">
        <v>56</v>
      </c>
      <c r="B45" s="72">
        <f>F36+F40</f>
        <v>0</v>
      </c>
      <c r="C45" s="1">
        <f>G36+G40</f>
        <v>0</v>
      </c>
      <c r="D45" s="72">
        <f>F41</f>
        <v>0</v>
      </c>
      <c r="E45" s="73">
        <f>G41</f>
        <v>0</v>
      </c>
    </row>
    <row r="46" spans="1:7" ht="15.75" customHeight="1" x14ac:dyDescent="0.25">
      <c r="A46" s="77" t="s">
        <v>57</v>
      </c>
      <c r="B46" s="69">
        <f>B45</f>
        <v>0</v>
      </c>
      <c r="C46" s="70">
        <f>+C45</f>
        <v>0</v>
      </c>
      <c r="D46" s="69">
        <f>SUM(D45:D45)</f>
        <v>0</v>
      </c>
      <c r="E46" s="71">
        <f>SUM(E45:E45)</f>
        <v>0</v>
      </c>
    </row>
    <row r="47" spans="1:7" x14ac:dyDescent="0.25">
      <c r="B47" s="7"/>
      <c r="C47" s="8"/>
      <c r="D47" s="7"/>
      <c r="E47" s="7"/>
      <c r="F47" s="7"/>
    </row>
    <row r="48" spans="1:7" x14ac:dyDescent="0.25">
      <c r="B48" s="7"/>
      <c r="C48" s="8"/>
      <c r="D48" s="7"/>
      <c r="E48" s="7"/>
      <c r="F48" s="7"/>
    </row>
    <row r="49" spans="1:27" x14ac:dyDescent="0.25">
      <c r="A49" s="81" t="s">
        <v>58</v>
      </c>
      <c r="B49" s="82" t="s">
        <v>28</v>
      </c>
      <c r="C49" s="83" t="s">
        <v>29</v>
      </c>
      <c r="E49" s="7"/>
      <c r="F49" s="7"/>
    </row>
    <row r="50" spans="1:27" x14ac:dyDescent="0.25">
      <c r="A50" s="76" t="s">
        <v>59</v>
      </c>
      <c r="B50" s="86">
        <f>B46+D46</f>
        <v>0</v>
      </c>
      <c r="C50" s="84">
        <f>C46+E46</f>
        <v>0</v>
      </c>
      <c r="E50" s="7"/>
      <c r="F50" s="67"/>
    </row>
    <row r="51" spans="1:27" ht="30" x14ac:dyDescent="0.25">
      <c r="A51" s="85" t="s">
        <v>60</v>
      </c>
      <c r="B51" s="87">
        <f>B50</f>
        <v>0</v>
      </c>
      <c r="C51" s="8"/>
      <c r="D51" s="7"/>
      <c r="E51" s="7"/>
      <c r="F51" s="7"/>
    </row>
    <row r="54" spans="1:27" x14ac:dyDescent="0.25">
      <c r="F54" s="1"/>
      <c r="Y54" s="3"/>
      <c r="Z54" s="3"/>
      <c r="AA54" s="3"/>
    </row>
    <row r="55" spans="1:27" x14ac:dyDescent="0.25">
      <c r="D55" s="1"/>
    </row>
    <row r="56" spans="1:27" x14ac:dyDescent="0.25">
      <c r="D56" s="1"/>
    </row>
    <row r="59" spans="1:27" x14ac:dyDescent="0.25">
      <c r="C59" s="2"/>
    </row>
    <row r="61" spans="1:27" x14ac:dyDescent="0.25">
      <c r="D61" s="2"/>
    </row>
    <row r="62" spans="1:27" x14ac:dyDescent="0.25">
      <c r="D62" s="2"/>
    </row>
    <row r="63" spans="1:27" x14ac:dyDescent="0.25">
      <c r="D63" s="2"/>
    </row>
    <row r="70" spans="4:9" x14ac:dyDescent="0.25">
      <c r="D70" s="1"/>
      <c r="E70" s="1"/>
      <c r="F70" s="1"/>
      <c r="G70" s="1"/>
      <c r="H70" s="1"/>
      <c r="I70" s="1"/>
    </row>
    <row r="78" spans="4:9" x14ac:dyDescent="0.25">
      <c r="E78" s="1"/>
      <c r="F78" s="1"/>
      <c r="G78" s="1"/>
      <c r="H78" s="1"/>
      <c r="I78" s="1"/>
    </row>
  </sheetData>
  <sheetProtection algorithmName="SHA-512" hashValue="+JouNHhyN+p395xWPp8oTlVoqiibhy8yc5J2uXoRZ4rVplbxif5qabxRz6wlswgiibOrI14izTDOHo9HW27kUg==" saltValue="Yc+Nt4nD59ZKK7riYI5/7w==" spinCount="100000" sheet="1" objects="1" scenarios="1"/>
  <mergeCells count="27">
    <mergeCell ref="B43:C43"/>
    <mergeCell ref="D43:E43"/>
    <mergeCell ref="A39:B39"/>
    <mergeCell ref="A40:D40"/>
    <mergeCell ref="A6:C6"/>
    <mergeCell ref="E6:F6"/>
    <mergeCell ref="A30:D30"/>
    <mergeCell ref="A36:D36"/>
    <mergeCell ref="A41:D41"/>
    <mergeCell ref="A18:B18"/>
    <mergeCell ref="A14:B14"/>
    <mergeCell ref="B22:C22"/>
    <mergeCell ref="A32:B32"/>
    <mergeCell ref="A33:B33"/>
    <mergeCell ref="A34:B34"/>
    <mergeCell ref="A35:B35"/>
    <mergeCell ref="A4:C4"/>
    <mergeCell ref="A25:G25"/>
    <mergeCell ref="A37:G37"/>
    <mergeCell ref="A38:B38"/>
    <mergeCell ref="A31:G31"/>
    <mergeCell ref="A26:B26"/>
    <mergeCell ref="A27:B27"/>
    <mergeCell ref="A28:B28"/>
    <mergeCell ref="A29:B29"/>
    <mergeCell ref="B5:D5"/>
    <mergeCell ref="E5:G5"/>
  </mergeCells>
  <pageMargins left="0.23622047244094488" right="0.23622047244094488" top="0.23622047244094488" bottom="0.23622047244094488" header="0.31496062992125984" footer="0.31496062992125984"/>
  <pageSetup paperSize="9" scale="71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ObservacionsCAD xmlns="6a9906d8-7354-4b2d-a694-b1e5ee9da8e0" xsi:nil="true"/>
    <observacionsSUM xmlns="6a9906d8-7354-4b2d-a694-b1e5ee9da8e0" xsi:nil="true"/>
    <revision xmlns="6a9906d8-7354-4b2d-a694-b1e5ee9da8e0" xsi:nil="true"/>
    <lcf76f155ced4ddcb4097134ff3c332f xmlns="6a9906d8-7354-4b2d-a694-b1e5ee9da8e0">
      <Terms xmlns="http://schemas.microsoft.com/office/infopath/2007/PartnerControls"/>
    </lcf76f155ced4ddcb4097134ff3c332f>
    <TaxCatchAll xmlns="e0ed6653-2567-4b65-ac99-fef63f114098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5AF3FDF25B90C4AB8B49CDE89D97260" ma:contentTypeVersion="17" ma:contentTypeDescription="Crea un document nou" ma:contentTypeScope="" ma:versionID="9150276956b6dc6ed8c2bb5a8e60dc35">
  <xsd:schema xmlns:xsd="http://www.w3.org/2001/XMLSchema" xmlns:xs="http://www.w3.org/2001/XMLSchema" xmlns:p="http://schemas.microsoft.com/office/2006/metadata/properties" xmlns:ns2="6a9906d8-7354-4b2d-a694-b1e5ee9da8e0" xmlns:ns3="e0ed6653-2567-4b65-ac99-fef63f114098" targetNamespace="http://schemas.microsoft.com/office/2006/metadata/properties" ma:root="true" ma:fieldsID="463b3ba14509162892fa03533430f42b" ns2:_="" ns3:_="">
    <xsd:import namespace="6a9906d8-7354-4b2d-a694-b1e5ee9da8e0"/>
    <xsd:import namespace="e0ed6653-2567-4b65-ac99-fef63f11409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revision" minOccurs="0"/>
                <xsd:element ref="ns2:ObservacionsCAD" minOccurs="0"/>
                <xsd:element ref="ns2:observacionsSUM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a9906d8-7354-4b2d-a694-b1e5ee9da8e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5" nillable="true" ma:taxonomy="true" ma:internalName="lcf76f155ced4ddcb4097134ff3c332f" ma:taxonomyFieldName="MediaServiceImageTags" ma:displayName="Etiquetes de la imatge" ma:readOnly="false" ma:fieldId="{5cf76f15-5ced-4ddc-b409-7134ff3c332f}" ma:taxonomyMulti="true" ma:sspId="d19f90c4-00d9-45b7-bc62-04f95cbe7a8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revision" ma:index="21" nillable="true" ma:displayName="revision" ma:format="Dropdown" ma:internalName="revision">
      <xsd:simpleType>
        <xsd:restriction base="dms:Text">
          <xsd:maxLength value="255"/>
        </xsd:restriction>
      </xsd:simpleType>
    </xsd:element>
    <xsd:element name="ObservacionsCAD" ma:index="22" nillable="true" ma:displayName="Observacions CAD" ma:format="Dropdown" ma:internalName="ObservacionsCAD">
      <xsd:simpleType>
        <xsd:restriction base="dms:Note">
          <xsd:maxLength value="255"/>
        </xsd:restriction>
      </xsd:simpleType>
    </xsd:element>
    <xsd:element name="observacionsSUM" ma:index="23" nillable="true" ma:displayName="observacions SERVEI PROMOTOR" ma:description="Necessitem que ens valideu aquest plec que es el primer que faig. De serveis CAP II.  A aquest plec li afegirem un estat d'amidaments amb quantitats i preus." ma:format="Dropdown" ma:internalName="observacionsSUM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d6653-2567-4b65-ac99-fef63f114098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Compartit amb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'ha compartit amb detal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188673f0-37a7-420b-a58f-167b269443b9}" ma:internalName="TaxCatchAll" ma:showField="CatchAllData" ma:web="e0ed6653-2567-4b65-ac99-fef63f11409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us de contingut"/>
        <xsd:element ref="dc:title" minOccurs="0" maxOccurs="1" ma:index="4" ma:displayName="Títo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6419B35-4DA2-4A15-AFAE-75B6A5DBF510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3AA9CEDF-A34B-431F-8514-E097CD335EAD}">
  <ds:schemaRefs>
    <ds:schemaRef ds:uri="http://schemas.microsoft.com/office/2006/metadata/properties"/>
    <ds:schemaRef ds:uri="http://schemas.microsoft.com/office/infopath/2007/PartnerControls"/>
    <ds:schemaRef ds:uri="6a9906d8-7354-4b2d-a694-b1e5ee9da8e0"/>
    <ds:schemaRef ds:uri="e0ed6653-2567-4b65-ac99-fef63f114098"/>
  </ds:schemaRefs>
</ds:datastoreItem>
</file>

<file path=customXml/itemProps3.xml><?xml version="1.0" encoding="utf-8"?>
<ds:datastoreItem xmlns:ds="http://schemas.openxmlformats.org/officeDocument/2006/customXml" ds:itemID="{A0A23A97-CE0D-465A-B727-9AB3D9D2615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a9906d8-7354-4b2d-a694-b1e5ee9da8e0"/>
    <ds:schemaRef ds:uri="e0ed6653-2567-4b65-ac99-fef63f11409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Fulls de càlcul</vt:lpstr>
      </vt:variant>
      <vt:variant>
        <vt:i4>1</vt:i4>
      </vt:variant>
      <vt:variant>
        <vt:lpstr>Intervals amb nom</vt:lpstr>
      </vt:variant>
      <vt:variant>
        <vt:i4>1</vt:i4>
      </vt:variant>
    </vt:vector>
  </HeadingPairs>
  <TitlesOfParts>
    <vt:vector size="2" baseType="lpstr">
      <vt:lpstr>model oferta econòmica</vt:lpstr>
      <vt:lpstr>'model oferta econòmica'!Àrea_d'impressió</vt:lpstr>
    </vt:vector>
  </TitlesOfParts>
  <Manager/>
  <Company>Fujitsu UTELT2B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Duran López, Joan</dc:creator>
  <cp:keywords/>
  <dc:description/>
  <cp:lastModifiedBy>Bosch Coll, Nuria</cp:lastModifiedBy>
  <cp:revision/>
  <dcterms:created xsi:type="dcterms:W3CDTF">2020-11-10T13:34:19Z</dcterms:created>
  <dcterms:modified xsi:type="dcterms:W3CDTF">2025-02-25T11:27:25Z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0x010100E5AF3FDF25B90C4AB8B49CDE89D97260</vt:lpwstr>
  </property>
  <property fmtid="{D5CDD505-2E9C-101B-9397-08002B2CF9AE}" pid="3" name="MediaServiceImageTags">
    <vt:lpwstr/>
  </property>
</Properties>
</file>